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4230" yWindow="-210" windowWidth="19500" windowHeight="12780"/>
  </bookViews>
  <sheets>
    <sheet name="Лист1" sheetId="1" r:id="rId1"/>
  </sheets>
  <definedNames>
    <definedName name="_xlnm._FilterDatabase" localSheetId="0" hidden="1">Лист1!$A$5:$BT$15</definedName>
    <definedName name="_xlnm.Print_Area" localSheetId="0">Лист1!$A$1:$BT$16</definedName>
  </definedNames>
  <calcPr calcId="145621"/>
</workbook>
</file>

<file path=xl/calcChain.xml><?xml version="1.0" encoding="utf-8"?>
<calcChain xmlns="http://schemas.openxmlformats.org/spreadsheetml/2006/main">
  <c r="AE11" i="1" l="1"/>
  <c r="BR13" i="1"/>
  <c r="BQ10" i="1"/>
  <c r="BP10" i="1"/>
  <c r="BA10" i="1"/>
  <c r="BB10" i="1"/>
  <c r="R10" i="1"/>
  <c r="BQ11" i="1" l="1"/>
  <c r="BQ12" i="1"/>
  <c r="BP12" i="1"/>
  <c r="BP11" i="1"/>
  <c r="S11" i="1" l="1"/>
  <c r="S12" i="1"/>
  <c r="S14" i="1"/>
  <c r="S15" i="1"/>
  <c r="S16" i="1"/>
  <c r="S10" i="1"/>
  <c r="R11" i="1"/>
  <c r="R12" i="1"/>
  <c r="R14" i="1"/>
  <c r="R15" i="1"/>
  <c r="R16" i="1"/>
  <c r="AN11" i="1" l="1"/>
  <c r="AN12" i="1"/>
  <c r="AN14" i="1"/>
  <c r="AN15" i="1"/>
  <c r="AN16" i="1"/>
  <c r="AN10" i="1"/>
  <c r="BF16" i="1" l="1"/>
  <c r="BE16" i="1"/>
  <c r="BB16" i="1"/>
  <c r="BA16" i="1"/>
  <c r="AU16" i="1" l="1"/>
  <c r="AT16" i="1"/>
  <c r="AM16" i="1"/>
  <c r="AF16" i="1"/>
  <c r="BR16" i="1" s="1"/>
  <c r="AE16" i="1"/>
  <c r="BT16" i="1" l="1"/>
  <c r="AF15" i="1" l="1"/>
  <c r="AF14" i="1" l="1"/>
  <c r="AU10" i="1" l="1"/>
  <c r="AT10" i="1"/>
  <c r="AF10" i="1"/>
  <c r="BR10" i="1" s="1"/>
  <c r="BT10" i="1" s="1"/>
  <c r="BF11" i="1"/>
  <c r="BF12" i="1"/>
  <c r="BF14" i="1"/>
  <c r="BF15" i="1"/>
  <c r="BF10" i="1"/>
  <c r="BE11" i="1"/>
  <c r="BE12" i="1"/>
  <c r="BE14" i="1"/>
  <c r="BE15" i="1"/>
  <c r="BE10" i="1"/>
  <c r="BB11" i="1"/>
  <c r="BB12" i="1"/>
  <c r="BB14" i="1"/>
  <c r="BB15" i="1"/>
  <c r="BA11" i="1"/>
  <c r="BA12" i="1"/>
  <c r="BA14" i="1"/>
  <c r="BA15" i="1"/>
  <c r="AU11" i="1"/>
  <c r="AU12" i="1"/>
  <c r="AU14" i="1"/>
  <c r="BR14" i="1" s="1"/>
  <c r="AU15" i="1"/>
  <c r="BR15" i="1" s="1"/>
  <c r="AT11" i="1"/>
  <c r="AT12" i="1"/>
  <c r="AT14" i="1"/>
  <c r="AT15" i="1"/>
  <c r="AM11" i="1"/>
  <c r="AM12" i="1"/>
  <c r="AM14" i="1"/>
  <c r="AM15" i="1"/>
  <c r="AM10" i="1"/>
  <c r="AF11" i="1"/>
  <c r="AF12" i="1"/>
  <c r="AE12" i="1"/>
  <c r="AE14" i="1"/>
  <c r="AE15" i="1"/>
  <c r="AE10" i="1"/>
  <c r="BR11" i="1" l="1"/>
  <c r="BT11" i="1" s="1"/>
  <c r="BR12" i="1"/>
  <c r="BT12" i="1" l="1"/>
  <c r="BT15" i="1" l="1"/>
  <c r="BT14" i="1"/>
</calcChain>
</file>

<file path=xl/sharedStrings.xml><?xml version="1.0" encoding="utf-8"?>
<sst xmlns="http://schemas.openxmlformats.org/spreadsheetml/2006/main" count="123" uniqueCount="58">
  <si>
    <t>1 группа</t>
  </si>
  <si>
    <t>2 группа</t>
  </si>
  <si>
    <t>Финансовое управление</t>
  </si>
  <si>
    <t>Управление сельского хозяйства</t>
  </si>
  <si>
    <t>значение показателя</t>
  </si>
  <si>
    <t>количество баллов</t>
  </si>
  <si>
    <t>№</t>
  </si>
  <si>
    <t>1.7. Сумма внесенных положительных изменений в бюджетную роспись в отчетном периоде в связи с передвижками между кодами бюджетной классификации</t>
  </si>
  <si>
    <t>2.3. Своевременность принятия бюджетных обязательств</t>
  </si>
  <si>
    <t>2.4. Качество прогнозирования кассовых расходов</t>
  </si>
  <si>
    <t>2.6. Качество исполнения расходов</t>
  </si>
  <si>
    <t>4.3.  Коэффициент сложности исполнения бюджетных ассигнований</t>
  </si>
  <si>
    <t>7.4. Уровень подготовки платежных документов бюджетными и автономными учреждениями</t>
  </si>
  <si>
    <t>7.5. Качество осуществления расходов бюджетными и автономными учреждениями</t>
  </si>
  <si>
    <t>max возможная сумма баллов</t>
  </si>
  <si>
    <t>2.5. Уровень подготовки платежных документов</t>
  </si>
  <si>
    <t>Отчет</t>
  </si>
  <si>
    <t>1.1. Своевременность представления предварительного (планового) реестра расходных обязательств</t>
  </si>
  <si>
    <t>1.2. Полнота информации о расходных обязательствах</t>
  </si>
  <si>
    <t>1.3. Сроки представления обоснований бюджетных ассигнований на очередной финансовый год</t>
  </si>
  <si>
    <t>1.4. Охват в обоснованиях бюджетных ассигнований на очередной финансовый год</t>
  </si>
  <si>
    <t>1.5. Доля бюджетных ассигнований, представленных в программном виде</t>
  </si>
  <si>
    <t xml:space="preserve">2.1. Кассовое исполнение расходов </t>
  </si>
  <si>
    <t>2.2. Равномерность осуществляемых расходов</t>
  </si>
  <si>
    <t>4.2. Динамика объема материальных запасов</t>
  </si>
  <si>
    <t>5.1. Осуществление мероприятий внутреннего контроля</t>
  </si>
  <si>
    <t>5.2. Регулярность проведения ГРБС мероприятий муниципального контроля</t>
  </si>
  <si>
    <t>5.3. Доля недостач и хищений денежных средств и материальных ценностей</t>
  </si>
  <si>
    <t>6.1. Качество исполнения бюджетных обязательств</t>
  </si>
  <si>
    <t>7.2. Равномерность расходов, осуществляемых бюджетными и автономными учреждениями за счет субсидий на выполнение муниципальных заданий</t>
  </si>
  <si>
    <t>КВСР</t>
  </si>
  <si>
    <t>074</t>
  </si>
  <si>
    <t>057</t>
  </si>
  <si>
    <t>001</t>
  </si>
  <si>
    <t>082</t>
  </si>
  <si>
    <t>4.1. Подготовка и внедрение управленческого учета</t>
  </si>
  <si>
    <t>1. Финансовое планирование</t>
  </si>
  <si>
    <t>2. Исполнение бюджета в части расходов</t>
  </si>
  <si>
    <t>3.Исполнение бюджета в части доходов</t>
  </si>
  <si>
    <t>4. Учет и отчетность</t>
  </si>
  <si>
    <t>5. Контроль и аудит</t>
  </si>
  <si>
    <t>6. Исполнение судебных актов</t>
  </si>
  <si>
    <t>7. Бюджетные и автономные учреждения</t>
  </si>
  <si>
    <t>Управление образования и молодежной политики</t>
  </si>
  <si>
    <t>7.1. Исполнение планов финансово-хозяйственной деятельности по доходам (по всем видам финансового обеспечения)</t>
  </si>
  <si>
    <t>Администрация Шарангского муниципального округа</t>
  </si>
  <si>
    <t>Отдел культуры, туризма и народных художественных промыслов</t>
  </si>
  <si>
    <t>Отдел по управлению муниципальным имуществом</t>
  </si>
  <si>
    <t>3.3. Эффективность управления дебиторской задолженностью по расчетам с дебиторами по доходам</t>
  </si>
  <si>
    <t>1.6. Сумма внесенных изменений в бюджетную роспись в связи с уточнением ассигнований по решению Совета депутатов</t>
  </si>
  <si>
    <t>3.1. Полнота зачисления платежей в бюджет муниципального округа по главному администратору доходов  бюджета муниципального округа, объем невыясненных поступлений</t>
  </si>
  <si>
    <t>3.2.  Отклонение кассового исполнения по доходам от прогноза по главному администратору доходов бюджета муниципального округа</t>
  </si>
  <si>
    <t>7.3. Уровень использования субсидий бюджетными и автономными учреждениями, предоставленных на выполнение муниципальных заданий</t>
  </si>
  <si>
    <t>Наименование главного администратора средств  бюджета Шарангского муниципального округа</t>
  </si>
  <si>
    <t>И Т О Г О                                                                                                                    по главному администратору средств                                   бюджета Шарангского муниципального округа</t>
  </si>
  <si>
    <t>Общий показатель качества финансового менеджмента главного администратра средств  бюджета округа (гр.73/гр.74)*100%</t>
  </si>
  <si>
    <t xml:space="preserve">  о результатах мониторинга качества финансового менеджмента, осуществляемого главными администраторами средств  бюджета Шарангского муниципального округа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</si>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</sst>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 applyAlignment="1"/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0" xfId="0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165" fontId="4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/>
    <xf numFmtId="0" fontId="1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2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6"/>
  <sheetViews>
    <sheetView tabSelected="1" view="pageBreakPreview" zoomScaleNormal="100" zoomScaleSheetLayoutView="100" workbookViewId="0">
      <selection activeCell="L30" sqref="L30"/>
    </sheetView>
  </sheetViews>
  <sheetFormatPr defaultRowHeight="15" x14ac:dyDescent="0.25"/>
  <cols>
    <col min="1" max="1" width="7.42578125" customWidth="1"/>
    <col min="2" max="2" width="34.42578125" customWidth="1"/>
    <col min="3" max="3" width="6.5703125" customWidth="1"/>
    <col min="4" max="4" width="11" customWidth="1"/>
    <col min="5" max="13" width="11.28515625" customWidth="1"/>
    <col min="14" max="14" width="11" customWidth="1"/>
    <col min="15" max="15" width="11.42578125" customWidth="1"/>
    <col min="16" max="19" width="11.7109375" customWidth="1"/>
    <col min="20" max="20" width="13" customWidth="1"/>
    <col min="21" max="21" width="11.5703125" customWidth="1"/>
    <col min="22" max="22" width="11.42578125" customWidth="1"/>
    <col min="23" max="26" width="11.7109375" customWidth="1"/>
    <col min="27" max="27" width="11.85546875" customWidth="1"/>
    <col min="28" max="30" width="11.7109375" customWidth="1"/>
    <col min="31" max="31" width="12.140625" customWidth="1"/>
    <col min="32" max="66" width="11.7109375" customWidth="1"/>
    <col min="67" max="67" width="15.140625" customWidth="1"/>
    <col min="68" max="68" width="11.28515625" customWidth="1"/>
    <col min="69" max="69" width="11.140625" customWidth="1"/>
    <col min="70" max="71" width="11.7109375" customWidth="1"/>
    <col min="72" max="72" width="30.7109375" customWidth="1"/>
  </cols>
  <sheetData>
    <row r="1" spans="1:72" x14ac:dyDescent="0.25">
      <c r="A1" s="49" t="s">
        <v>16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</row>
    <row r="2" spans="1:72" ht="28.5" customHeight="1" x14ac:dyDescent="0.25">
      <c r="A2" s="50" t="s">
        <v>56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</row>
    <row r="3" spans="1:72" ht="15" customHeight="1" x14ac:dyDescent="0.25">
      <c r="A3" s="51" t="s">
        <v>57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</row>
    <row r="4" spans="1:7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</row>
    <row r="5" spans="1:72" ht="117" customHeight="1" x14ac:dyDescent="0.25">
      <c r="A5" s="52" t="s">
        <v>6</v>
      </c>
      <c r="B5" s="52" t="s">
        <v>53</v>
      </c>
      <c r="C5" s="46" t="s">
        <v>30</v>
      </c>
      <c r="D5" s="31" t="s">
        <v>17</v>
      </c>
      <c r="E5" s="32"/>
      <c r="F5" s="31" t="s">
        <v>18</v>
      </c>
      <c r="G5" s="32"/>
      <c r="H5" s="43" t="s">
        <v>19</v>
      </c>
      <c r="I5" s="43"/>
      <c r="J5" s="43" t="s">
        <v>20</v>
      </c>
      <c r="K5" s="43"/>
      <c r="L5" s="43" t="s">
        <v>21</v>
      </c>
      <c r="M5" s="43"/>
      <c r="N5" s="31" t="s">
        <v>49</v>
      </c>
      <c r="O5" s="44"/>
      <c r="P5" s="31" t="s">
        <v>7</v>
      </c>
      <c r="Q5" s="32"/>
      <c r="R5" s="35" t="s">
        <v>36</v>
      </c>
      <c r="S5" s="37"/>
      <c r="T5" s="31" t="s">
        <v>22</v>
      </c>
      <c r="U5" s="32"/>
      <c r="V5" s="31" t="s">
        <v>23</v>
      </c>
      <c r="W5" s="32"/>
      <c r="X5" s="31" t="s">
        <v>8</v>
      </c>
      <c r="Y5" s="32"/>
      <c r="Z5" s="31" t="s">
        <v>9</v>
      </c>
      <c r="AA5" s="32"/>
      <c r="AB5" s="31" t="s">
        <v>15</v>
      </c>
      <c r="AC5" s="32"/>
      <c r="AD5" s="41" t="s">
        <v>10</v>
      </c>
      <c r="AE5" s="35" t="s">
        <v>37</v>
      </c>
      <c r="AF5" s="37"/>
      <c r="AG5" s="31" t="s">
        <v>50</v>
      </c>
      <c r="AH5" s="32"/>
      <c r="AI5" s="31" t="s">
        <v>51</v>
      </c>
      <c r="AJ5" s="32"/>
      <c r="AK5" s="31" t="s">
        <v>48</v>
      </c>
      <c r="AL5" s="32"/>
      <c r="AM5" s="35" t="s">
        <v>38</v>
      </c>
      <c r="AN5" s="37"/>
      <c r="AO5" s="41" t="s">
        <v>35</v>
      </c>
      <c r="AP5" s="31" t="s">
        <v>24</v>
      </c>
      <c r="AQ5" s="32"/>
      <c r="AR5" s="31" t="s">
        <v>11</v>
      </c>
      <c r="AS5" s="32"/>
      <c r="AT5" s="35" t="s">
        <v>39</v>
      </c>
      <c r="AU5" s="37"/>
      <c r="AV5" s="41" t="s">
        <v>25</v>
      </c>
      <c r="AW5" s="31" t="s">
        <v>26</v>
      </c>
      <c r="AX5" s="32"/>
      <c r="AY5" s="31" t="s">
        <v>27</v>
      </c>
      <c r="AZ5" s="32"/>
      <c r="BA5" s="35" t="s">
        <v>40</v>
      </c>
      <c r="BB5" s="37"/>
      <c r="BC5" s="31" t="s">
        <v>28</v>
      </c>
      <c r="BD5" s="32"/>
      <c r="BE5" s="35" t="s">
        <v>41</v>
      </c>
      <c r="BF5" s="37"/>
      <c r="BG5" s="31" t="s">
        <v>44</v>
      </c>
      <c r="BH5" s="32"/>
      <c r="BI5" s="31" t="s">
        <v>29</v>
      </c>
      <c r="BJ5" s="32"/>
      <c r="BK5" s="31" t="s">
        <v>52</v>
      </c>
      <c r="BL5" s="32"/>
      <c r="BM5" s="31" t="s">
        <v>12</v>
      </c>
      <c r="BN5" s="32"/>
      <c r="BO5" s="41" t="s">
        <v>13</v>
      </c>
      <c r="BP5" s="35" t="s">
        <v>42</v>
      </c>
      <c r="BQ5" s="37"/>
      <c r="BR5" s="35" t="s">
        <v>54</v>
      </c>
      <c r="BS5" s="36"/>
      <c r="BT5" s="37"/>
    </row>
    <row r="6" spans="1:72" ht="51.75" customHeight="1" x14ac:dyDescent="0.25">
      <c r="A6" s="52"/>
      <c r="B6" s="52"/>
      <c r="C6" s="47"/>
      <c r="D6" s="33"/>
      <c r="E6" s="34"/>
      <c r="F6" s="33"/>
      <c r="G6" s="34"/>
      <c r="H6" s="43"/>
      <c r="I6" s="43"/>
      <c r="J6" s="43"/>
      <c r="K6" s="43"/>
      <c r="L6" s="43"/>
      <c r="M6" s="43"/>
      <c r="N6" s="33"/>
      <c r="O6" s="45"/>
      <c r="P6" s="33"/>
      <c r="Q6" s="34"/>
      <c r="R6" s="38"/>
      <c r="S6" s="40"/>
      <c r="T6" s="33"/>
      <c r="U6" s="34"/>
      <c r="V6" s="33"/>
      <c r="W6" s="34"/>
      <c r="X6" s="33"/>
      <c r="Y6" s="34"/>
      <c r="Z6" s="33"/>
      <c r="AA6" s="34"/>
      <c r="AB6" s="33"/>
      <c r="AC6" s="34"/>
      <c r="AD6" s="42"/>
      <c r="AE6" s="38"/>
      <c r="AF6" s="40"/>
      <c r="AG6" s="33"/>
      <c r="AH6" s="34"/>
      <c r="AI6" s="33"/>
      <c r="AJ6" s="34"/>
      <c r="AK6" s="33"/>
      <c r="AL6" s="34"/>
      <c r="AM6" s="38"/>
      <c r="AN6" s="40"/>
      <c r="AO6" s="42"/>
      <c r="AP6" s="33"/>
      <c r="AQ6" s="34"/>
      <c r="AR6" s="33"/>
      <c r="AS6" s="34"/>
      <c r="AT6" s="38"/>
      <c r="AU6" s="40"/>
      <c r="AV6" s="42"/>
      <c r="AW6" s="33"/>
      <c r="AX6" s="34"/>
      <c r="AY6" s="33"/>
      <c r="AZ6" s="34"/>
      <c r="BA6" s="38"/>
      <c r="BB6" s="40"/>
      <c r="BC6" s="33"/>
      <c r="BD6" s="34"/>
      <c r="BE6" s="38"/>
      <c r="BF6" s="40"/>
      <c r="BG6" s="33"/>
      <c r="BH6" s="34"/>
      <c r="BI6" s="33"/>
      <c r="BJ6" s="34"/>
      <c r="BK6" s="33"/>
      <c r="BL6" s="34"/>
      <c r="BM6" s="33"/>
      <c r="BN6" s="34"/>
      <c r="BO6" s="42"/>
      <c r="BP6" s="38"/>
      <c r="BQ6" s="40"/>
      <c r="BR6" s="38"/>
      <c r="BS6" s="39"/>
      <c r="BT6" s="40"/>
    </row>
    <row r="7" spans="1:72" ht="78.75" customHeight="1" x14ac:dyDescent="0.25">
      <c r="A7" s="52"/>
      <c r="B7" s="52"/>
      <c r="C7" s="48"/>
      <c r="D7" s="5" t="s">
        <v>4</v>
      </c>
      <c r="E7" s="5" t="s">
        <v>5</v>
      </c>
      <c r="F7" s="5" t="s">
        <v>4</v>
      </c>
      <c r="G7" s="5" t="s">
        <v>5</v>
      </c>
      <c r="H7" s="5" t="s">
        <v>4</v>
      </c>
      <c r="I7" s="5" t="s">
        <v>5</v>
      </c>
      <c r="J7" s="5" t="s">
        <v>4</v>
      </c>
      <c r="K7" s="5" t="s">
        <v>5</v>
      </c>
      <c r="L7" s="5" t="s">
        <v>4</v>
      </c>
      <c r="M7" s="5" t="s">
        <v>5</v>
      </c>
      <c r="N7" s="5" t="s">
        <v>4</v>
      </c>
      <c r="O7" s="5" t="s">
        <v>5</v>
      </c>
      <c r="P7" s="5" t="s">
        <v>4</v>
      </c>
      <c r="Q7" s="5" t="s">
        <v>5</v>
      </c>
      <c r="R7" s="6" t="s">
        <v>4</v>
      </c>
      <c r="S7" s="6" t="s">
        <v>5</v>
      </c>
      <c r="T7" s="5" t="s">
        <v>4</v>
      </c>
      <c r="U7" s="5" t="s">
        <v>5</v>
      </c>
      <c r="V7" s="5" t="s">
        <v>4</v>
      </c>
      <c r="W7" s="5" t="s">
        <v>5</v>
      </c>
      <c r="X7" s="5" t="s">
        <v>4</v>
      </c>
      <c r="Y7" s="5" t="s">
        <v>5</v>
      </c>
      <c r="Z7" s="5" t="s">
        <v>4</v>
      </c>
      <c r="AA7" s="5" t="s">
        <v>5</v>
      </c>
      <c r="AB7" s="5" t="s">
        <v>4</v>
      </c>
      <c r="AC7" s="5" t="s">
        <v>5</v>
      </c>
      <c r="AD7" s="5" t="s">
        <v>5</v>
      </c>
      <c r="AE7" s="6" t="s">
        <v>4</v>
      </c>
      <c r="AF7" s="6" t="s">
        <v>5</v>
      </c>
      <c r="AG7" s="5" t="s">
        <v>4</v>
      </c>
      <c r="AH7" s="5" t="s">
        <v>5</v>
      </c>
      <c r="AI7" s="5" t="s">
        <v>4</v>
      </c>
      <c r="AJ7" s="5" t="s">
        <v>5</v>
      </c>
      <c r="AK7" s="5" t="s">
        <v>4</v>
      </c>
      <c r="AL7" s="5" t="s">
        <v>5</v>
      </c>
      <c r="AM7" s="6" t="s">
        <v>4</v>
      </c>
      <c r="AN7" s="6" t="s">
        <v>5</v>
      </c>
      <c r="AO7" s="5" t="s">
        <v>5</v>
      </c>
      <c r="AP7" s="5" t="s">
        <v>4</v>
      </c>
      <c r="AQ7" s="5" t="s">
        <v>5</v>
      </c>
      <c r="AR7" s="5" t="s">
        <v>4</v>
      </c>
      <c r="AS7" s="5" t="s">
        <v>5</v>
      </c>
      <c r="AT7" s="6" t="s">
        <v>4</v>
      </c>
      <c r="AU7" s="6" t="s">
        <v>5</v>
      </c>
      <c r="AV7" s="5" t="s">
        <v>5</v>
      </c>
      <c r="AW7" s="5" t="s">
        <v>4</v>
      </c>
      <c r="AX7" s="5" t="s">
        <v>5</v>
      </c>
      <c r="AY7" s="5" t="s">
        <v>4</v>
      </c>
      <c r="AZ7" s="5" t="s">
        <v>5</v>
      </c>
      <c r="BA7" s="6" t="s">
        <v>4</v>
      </c>
      <c r="BB7" s="6" t="s">
        <v>5</v>
      </c>
      <c r="BC7" s="5" t="s">
        <v>4</v>
      </c>
      <c r="BD7" s="5" t="s">
        <v>5</v>
      </c>
      <c r="BE7" s="6" t="s">
        <v>4</v>
      </c>
      <c r="BF7" s="6" t="s">
        <v>5</v>
      </c>
      <c r="BG7" s="5" t="s">
        <v>4</v>
      </c>
      <c r="BH7" s="5" t="s">
        <v>5</v>
      </c>
      <c r="BI7" s="5" t="s">
        <v>4</v>
      </c>
      <c r="BJ7" s="5" t="s">
        <v>5</v>
      </c>
      <c r="BK7" s="5" t="s">
        <v>4</v>
      </c>
      <c r="BL7" s="5" t="s">
        <v>5</v>
      </c>
      <c r="BM7" s="5" t="s">
        <v>4</v>
      </c>
      <c r="BN7" s="5" t="s">
        <v>5</v>
      </c>
      <c r="BO7" s="5" t="s">
        <v>5</v>
      </c>
      <c r="BP7" s="6" t="s">
        <v>4</v>
      </c>
      <c r="BQ7" s="6" t="s">
        <v>5</v>
      </c>
      <c r="BR7" s="6" t="s">
        <v>5</v>
      </c>
      <c r="BS7" s="6" t="s">
        <v>14</v>
      </c>
      <c r="BT7" s="6" t="s">
        <v>55</v>
      </c>
    </row>
    <row r="8" spans="1:72" ht="15" customHeight="1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  <c r="H8" s="5">
        <v>8</v>
      </c>
      <c r="I8" s="5">
        <v>9</v>
      </c>
      <c r="J8" s="5">
        <v>10</v>
      </c>
      <c r="K8" s="5">
        <v>11</v>
      </c>
      <c r="L8" s="5">
        <v>12</v>
      </c>
      <c r="M8" s="5">
        <v>13</v>
      </c>
      <c r="N8" s="5">
        <v>14</v>
      </c>
      <c r="O8" s="5">
        <v>15</v>
      </c>
      <c r="P8" s="5">
        <v>18</v>
      </c>
      <c r="Q8" s="5">
        <v>19</v>
      </c>
      <c r="R8" s="5">
        <v>20</v>
      </c>
      <c r="S8" s="5">
        <v>21</v>
      </c>
      <c r="T8" s="5">
        <v>22</v>
      </c>
      <c r="U8" s="5">
        <v>23</v>
      </c>
      <c r="V8" s="5">
        <v>24</v>
      </c>
      <c r="W8" s="5">
        <v>25</v>
      </c>
      <c r="X8" s="5">
        <v>26</v>
      </c>
      <c r="Y8" s="5">
        <v>27</v>
      </c>
      <c r="Z8" s="5">
        <v>28</v>
      </c>
      <c r="AA8" s="5">
        <v>29</v>
      </c>
      <c r="AB8" s="5">
        <v>30</v>
      </c>
      <c r="AC8" s="5">
        <v>31</v>
      </c>
      <c r="AD8" s="5">
        <v>32</v>
      </c>
      <c r="AE8" s="5">
        <v>33</v>
      </c>
      <c r="AF8" s="5">
        <v>34</v>
      </c>
      <c r="AG8" s="5">
        <v>36</v>
      </c>
      <c r="AH8" s="5">
        <v>37</v>
      </c>
      <c r="AI8" s="5">
        <v>38</v>
      </c>
      <c r="AJ8" s="5">
        <v>39</v>
      </c>
      <c r="AK8" s="5">
        <v>40</v>
      </c>
      <c r="AL8" s="5">
        <v>41</v>
      </c>
      <c r="AM8" s="5">
        <v>42</v>
      </c>
      <c r="AN8" s="5">
        <v>43</v>
      </c>
      <c r="AO8" s="5">
        <v>44</v>
      </c>
      <c r="AP8" s="5">
        <v>45</v>
      </c>
      <c r="AQ8" s="5">
        <v>46</v>
      </c>
      <c r="AR8" s="5">
        <v>47</v>
      </c>
      <c r="AS8" s="5">
        <v>48</v>
      </c>
      <c r="AT8" s="5">
        <v>49</v>
      </c>
      <c r="AU8" s="5">
        <v>50</v>
      </c>
      <c r="AV8" s="5">
        <v>51</v>
      </c>
      <c r="AW8" s="5">
        <v>52</v>
      </c>
      <c r="AX8" s="5">
        <v>53</v>
      </c>
      <c r="AY8" s="5">
        <v>54</v>
      </c>
      <c r="AZ8" s="5">
        <v>55</v>
      </c>
      <c r="BA8" s="5">
        <v>56</v>
      </c>
      <c r="BB8" s="5">
        <v>57</v>
      </c>
      <c r="BC8" s="5">
        <v>58</v>
      </c>
      <c r="BD8" s="5">
        <v>59</v>
      </c>
      <c r="BE8" s="5">
        <v>60</v>
      </c>
      <c r="BF8" s="5">
        <v>61</v>
      </c>
      <c r="BG8" s="5">
        <v>62</v>
      </c>
      <c r="BH8" s="5">
        <v>63</v>
      </c>
      <c r="BI8" s="5">
        <v>64</v>
      </c>
      <c r="BJ8" s="5">
        <v>65</v>
      </c>
      <c r="BK8" s="5">
        <v>66</v>
      </c>
      <c r="BL8" s="5">
        <v>67</v>
      </c>
      <c r="BM8" s="5">
        <v>68</v>
      </c>
      <c r="BN8" s="5">
        <v>69</v>
      </c>
      <c r="BO8" s="5">
        <v>70</v>
      </c>
      <c r="BP8" s="5">
        <v>71</v>
      </c>
      <c r="BQ8" s="5">
        <v>72</v>
      </c>
      <c r="BR8" s="5">
        <v>73</v>
      </c>
      <c r="BS8" s="5">
        <v>74</v>
      </c>
      <c r="BT8" s="5">
        <v>75</v>
      </c>
    </row>
    <row r="9" spans="1:72" s="30" customFormat="1" ht="15" customHeight="1" x14ac:dyDescent="0.25">
      <c r="A9" s="13"/>
      <c r="B9" s="24" t="s">
        <v>0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</row>
    <row r="10" spans="1:72" s="29" customFormat="1" ht="30" x14ac:dyDescent="0.25">
      <c r="A10" s="8">
        <v>1</v>
      </c>
      <c r="B10" s="9" t="s">
        <v>45</v>
      </c>
      <c r="C10" s="10">
        <v>487</v>
      </c>
      <c r="D10" s="7">
        <v>0</v>
      </c>
      <c r="E10" s="7">
        <v>5</v>
      </c>
      <c r="F10" s="7">
        <v>0</v>
      </c>
      <c r="G10" s="7">
        <v>5</v>
      </c>
      <c r="H10" s="7">
        <v>0</v>
      </c>
      <c r="I10" s="7">
        <v>5</v>
      </c>
      <c r="J10" s="7">
        <v>100</v>
      </c>
      <c r="K10" s="7">
        <v>5</v>
      </c>
      <c r="L10" s="7">
        <v>79.5</v>
      </c>
      <c r="M10" s="7">
        <v>6</v>
      </c>
      <c r="N10" s="11">
        <v>97.2</v>
      </c>
      <c r="O10" s="7">
        <v>10</v>
      </c>
      <c r="P10" s="11">
        <v>96.4</v>
      </c>
      <c r="Q10" s="7">
        <v>10</v>
      </c>
      <c r="R10" s="12">
        <f>D10+F10+H10+J10+L10+N10+P10</f>
        <v>373.1</v>
      </c>
      <c r="S10" s="12">
        <f>E10+G10+I10+K10+M10+O10+Q10</f>
        <v>46</v>
      </c>
      <c r="T10" s="7">
        <v>92.7</v>
      </c>
      <c r="U10" s="7">
        <v>6</v>
      </c>
      <c r="V10" s="7">
        <v>246.1</v>
      </c>
      <c r="W10" s="7">
        <v>0</v>
      </c>
      <c r="X10" s="11">
        <v>98.2</v>
      </c>
      <c r="Y10" s="7">
        <v>10</v>
      </c>
      <c r="Z10" s="11">
        <v>98.2</v>
      </c>
      <c r="AA10" s="7">
        <v>10</v>
      </c>
      <c r="AB10" s="7">
        <v>100</v>
      </c>
      <c r="AC10" s="7">
        <v>10</v>
      </c>
      <c r="AD10" s="7">
        <v>6.3</v>
      </c>
      <c r="AE10" s="12">
        <f>T10+V10+X10+Z10+AB10</f>
        <v>635.20000000000005</v>
      </c>
      <c r="AF10" s="13">
        <f>U10+W10+Y10+AA10+AC10+AD10</f>
        <v>42.3</v>
      </c>
      <c r="AG10" s="7">
        <v>0</v>
      </c>
      <c r="AH10" s="7">
        <v>5</v>
      </c>
      <c r="AI10" s="7">
        <v>9.4</v>
      </c>
      <c r="AJ10" s="7">
        <v>10</v>
      </c>
      <c r="AK10" s="7">
        <v>89.53</v>
      </c>
      <c r="AL10" s="7">
        <v>0</v>
      </c>
      <c r="AM10" s="13">
        <f>AG10+AI10+AK10</f>
        <v>98.93</v>
      </c>
      <c r="AN10" s="13">
        <f>AH10+AJ10+AL10</f>
        <v>15</v>
      </c>
      <c r="AO10" s="7">
        <v>10</v>
      </c>
      <c r="AP10" s="7">
        <v>116.5</v>
      </c>
      <c r="AQ10" s="7">
        <v>5</v>
      </c>
      <c r="AR10" s="11">
        <v>71.3</v>
      </c>
      <c r="AS10" s="7">
        <v>3</v>
      </c>
      <c r="AT10" s="12">
        <f t="shared" ref="AT10:AT16" si="0">AP10+AR10</f>
        <v>187.8</v>
      </c>
      <c r="AU10" s="13">
        <f>AO10+AQ10+AS10</f>
        <v>18</v>
      </c>
      <c r="AV10" s="7">
        <v>0</v>
      </c>
      <c r="AW10" s="7">
        <v>1</v>
      </c>
      <c r="AX10" s="7">
        <v>5</v>
      </c>
      <c r="AY10" s="7">
        <v>0</v>
      </c>
      <c r="AZ10" s="7">
        <v>5</v>
      </c>
      <c r="BA10" s="13">
        <f>AW10+AY10</f>
        <v>1</v>
      </c>
      <c r="BB10" s="13">
        <f>AV10+AX10+AZ10</f>
        <v>10</v>
      </c>
      <c r="BC10" s="7">
        <v>0</v>
      </c>
      <c r="BD10" s="7">
        <v>5</v>
      </c>
      <c r="BE10" s="13">
        <f>BC10</f>
        <v>0</v>
      </c>
      <c r="BF10" s="13">
        <f>BD10</f>
        <v>5</v>
      </c>
      <c r="BG10" s="7">
        <v>99.7</v>
      </c>
      <c r="BH10" s="7">
        <v>8</v>
      </c>
      <c r="BI10" s="7">
        <v>42.4</v>
      </c>
      <c r="BJ10" s="7">
        <v>5</v>
      </c>
      <c r="BK10" s="11">
        <v>97.1</v>
      </c>
      <c r="BL10" s="7">
        <v>10</v>
      </c>
      <c r="BM10" s="7">
        <v>99.8</v>
      </c>
      <c r="BN10" s="7">
        <v>7</v>
      </c>
      <c r="BO10" s="7">
        <v>7.3</v>
      </c>
      <c r="BP10" s="12">
        <f>BG10+BI10+BK10+BM10</f>
        <v>339</v>
      </c>
      <c r="BQ10" s="13">
        <f>BH10+BJ10+BL10+BN10+BO10</f>
        <v>37.299999999999997</v>
      </c>
      <c r="BR10" s="12">
        <f>S10+AF10+AN10+AU10+BB10+BF10+BQ10</f>
        <v>173.60000000000002</v>
      </c>
      <c r="BS10" s="13">
        <v>235</v>
      </c>
      <c r="BT10" s="14">
        <f>SUM(BR10/BS10)*100</f>
        <v>73.872340425531917</v>
      </c>
    </row>
    <row r="11" spans="1:72" s="29" customFormat="1" ht="30" x14ac:dyDescent="0.25">
      <c r="A11" s="8">
        <v>2</v>
      </c>
      <c r="B11" s="9" t="s">
        <v>43</v>
      </c>
      <c r="C11" s="15" t="s">
        <v>31</v>
      </c>
      <c r="D11" s="16">
        <v>0</v>
      </c>
      <c r="E11" s="7">
        <v>5</v>
      </c>
      <c r="F11" s="7">
        <v>0</v>
      </c>
      <c r="G11" s="7">
        <v>5</v>
      </c>
      <c r="H11" s="7">
        <v>0</v>
      </c>
      <c r="I11" s="7">
        <v>5</v>
      </c>
      <c r="J11" s="16">
        <v>100</v>
      </c>
      <c r="K11" s="16">
        <v>5</v>
      </c>
      <c r="L11" s="16">
        <v>100</v>
      </c>
      <c r="M11" s="16">
        <v>10</v>
      </c>
      <c r="N11" s="11">
        <v>99.6</v>
      </c>
      <c r="O11" s="7">
        <v>10</v>
      </c>
      <c r="P11" s="11">
        <v>98.6</v>
      </c>
      <c r="Q11" s="7">
        <v>10</v>
      </c>
      <c r="R11" s="12">
        <f t="shared" ref="R11:R16" si="1">D11+F11+H11+J11+L11+N11+P11</f>
        <v>398.20000000000005</v>
      </c>
      <c r="S11" s="12">
        <f t="shared" ref="S11:S16" si="2">E11+G11+I11+K11+M11+O11+Q11</f>
        <v>50</v>
      </c>
      <c r="T11" s="7">
        <v>95.5</v>
      </c>
      <c r="U11" s="7">
        <v>10</v>
      </c>
      <c r="V11" s="7">
        <v>7.6</v>
      </c>
      <c r="W11" s="7">
        <v>10</v>
      </c>
      <c r="X11" s="11">
        <v>85.2</v>
      </c>
      <c r="Y11" s="7">
        <v>10</v>
      </c>
      <c r="Z11" s="11">
        <v>99.4</v>
      </c>
      <c r="AA11" s="7">
        <v>10</v>
      </c>
      <c r="AB11" s="11">
        <v>99.5</v>
      </c>
      <c r="AC11" s="7">
        <v>7</v>
      </c>
      <c r="AD11" s="7">
        <v>8.6999999999999993</v>
      </c>
      <c r="AE11" s="12">
        <f>T11+V11+X11+Z11+AB11</f>
        <v>387.20000000000005</v>
      </c>
      <c r="AF11" s="12">
        <f t="shared" ref="AF11:AF12" si="3">U11+W11+Y11+AA11+AC11+AD11</f>
        <v>55.7</v>
      </c>
      <c r="AG11" s="7">
        <v>0</v>
      </c>
      <c r="AH11" s="7">
        <v>5</v>
      </c>
      <c r="AI11" s="11">
        <v>3</v>
      </c>
      <c r="AJ11" s="7">
        <v>10</v>
      </c>
      <c r="AK11" s="7">
        <v>201.92</v>
      </c>
      <c r="AL11" s="7">
        <v>0</v>
      </c>
      <c r="AM11" s="13">
        <f t="shared" ref="AM11:AM16" si="4">AG11+AI11+AK11</f>
        <v>204.92</v>
      </c>
      <c r="AN11" s="13">
        <f t="shared" ref="AN11:AN16" si="5">AH11+AJ11+AL11</f>
        <v>15</v>
      </c>
      <c r="AO11" s="7">
        <v>10</v>
      </c>
      <c r="AP11" s="7">
        <v>120.8</v>
      </c>
      <c r="AQ11" s="7">
        <v>5</v>
      </c>
      <c r="AR11" s="11">
        <v>400.2</v>
      </c>
      <c r="AS11" s="7">
        <v>10</v>
      </c>
      <c r="AT11" s="12">
        <f t="shared" si="0"/>
        <v>521</v>
      </c>
      <c r="AU11" s="13">
        <f t="shared" ref="AU11:AU16" si="6">AO11+AQ11+AS11</f>
        <v>25</v>
      </c>
      <c r="AV11" s="7">
        <v>0</v>
      </c>
      <c r="AW11" s="7">
        <v>0</v>
      </c>
      <c r="AX11" s="7">
        <v>0</v>
      </c>
      <c r="AY11" s="7">
        <v>0</v>
      </c>
      <c r="AZ11" s="7">
        <v>5</v>
      </c>
      <c r="BA11" s="13">
        <f t="shared" ref="BA11:BA16" si="7">AW11+AY11</f>
        <v>0</v>
      </c>
      <c r="BB11" s="13">
        <f t="shared" ref="BB11:BB16" si="8">AV11+AX11+AZ11</f>
        <v>5</v>
      </c>
      <c r="BC11" s="7">
        <v>0</v>
      </c>
      <c r="BD11" s="7">
        <v>5</v>
      </c>
      <c r="BE11" s="13">
        <f t="shared" ref="BE11:BE16" si="9">BC11</f>
        <v>0</v>
      </c>
      <c r="BF11" s="13">
        <f t="shared" ref="BF11:BF16" si="10">BD11</f>
        <v>5</v>
      </c>
      <c r="BG11" s="7">
        <v>99.2</v>
      </c>
      <c r="BH11" s="7">
        <v>8</v>
      </c>
      <c r="BI11" s="20">
        <v>37.700000000000003</v>
      </c>
      <c r="BJ11" s="7">
        <v>5</v>
      </c>
      <c r="BK11" s="11">
        <v>94.4</v>
      </c>
      <c r="BL11" s="7">
        <v>6</v>
      </c>
      <c r="BM11" s="7">
        <v>99.9</v>
      </c>
      <c r="BN11" s="7">
        <v>7</v>
      </c>
      <c r="BO11" s="7">
        <v>8.6999999999999993</v>
      </c>
      <c r="BP11" s="12">
        <f t="shared" ref="BP11:BP12" si="11">BG11+BI11+BK11+BM11</f>
        <v>331.20000000000005</v>
      </c>
      <c r="BQ11" s="13">
        <f t="shared" ref="BQ11:BQ12" si="12">BH11+BJ11+BL11+BN11+BO11</f>
        <v>34.700000000000003</v>
      </c>
      <c r="BR11" s="12">
        <f t="shared" ref="BR11:BR16" si="13">S11+AF11+AN11+AU11+BB11+BF11+BQ11</f>
        <v>190.39999999999998</v>
      </c>
      <c r="BS11" s="13">
        <v>235</v>
      </c>
      <c r="BT11" s="14">
        <f>SUM(BR11/BS11)*100</f>
        <v>81.021276595744666</v>
      </c>
    </row>
    <row r="12" spans="1:72" s="29" customFormat="1" ht="45" x14ac:dyDescent="0.25">
      <c r="A12" s="8">
        <v>3</v>
      </c>
      <c r="B12" s="9" t="s">
        <v>46</v>
      </c>
      <c r="C12" s="21" t="s">
        <v>32</v>
      </c>
      <c r="D12" s="7">
        <v>0</v>
      </c>
      <c r="E12" s="7">
        <v>5</v>
      </c>
      <c r="F12" s="7">
        <v>0</v>
      </c>
      <c r="G12" s="7">
        <v>5</v>
      </c>
      <c r="H12" s="7">
        <v>0</v>
      </c>
      <c r="I12" s="7">
        <v>5</v>
      </c>
      <c r="J12" s="7">
        <v>100</v>
      </c>
      <c r="K12" s="16">
        <v>5</v>
      </c>
      <c r="L12" s="7">
        <v>100</v>
      </c>
      <c r="M12" s="7">
        <v>10</v>
      </c>
      <c r="N12" s="11">
        <v>99.2</v>
      </c>
      <c r="O12" s="7">
        <v>10</v>
      </c>
      <c r="P12" s="11">
        <v>99.9</v>
      </c>
      <c r="Q12" s="7">
        <v>10</v>
      </c>
      <c r="R12" s="12">
        <f t="shared" si="1"/>
        <v>399.1</v>
      </c>
      <c r="S12" s="12">
        <f t="shared" si="2"/>
        <v>50</v>
      </c>
      <c r="T12" s="7">
        <v>94.1</v>
      </c>
      <c r="U12" s="7">
        <v>6</v>
      </c>
      <c r="V12" s="11">
        <v>12.6</v>
      </c>
      <c r="W12" s="7">
        <v>10</v>
      </c>
      <c r="X12" s="11">
        <v>74.3</v>
      </c>
      <c r="Y12" s="7">
        <v>7</v>
      </c>
      <c r="Z12" s="11">
        <v>99.9</v>
      </c>
      <c r="AA12" s="7">
        <v>10</v>
      </c>
      <c r="AB12" s="7">
        <v>99.3</v>
      </c>
      <c r="AC12" s="7">
        <v>7</v>
      </c>
      <c r="AD12" s="7">
        <v>8.6999999999999993</v>
      </c>
      <c r="AE12" s="12">
        <f t="shared" ref="AE12:AE15" si="14">T12+V12+X12+Z12+AB12</f>
        <v>380.2</v>
      </c>
      <c r="AF12" s="12">
        <f t="shared" si="3"/>
        <v>48.7</v>
      </c>
      <c r="AG12" s="7">
        <v>0</v>
      </c>
      <c r="AH12" s="7">
        <v>5</v>
      </c>
      <c r="AI12" s="11">
        <v>0</v>
      </c>
      <c r="AJ12" s="7">
        <v>10</v>
      </c>
      <c r="AK12" s="7">
        <v>8.27</v>
      </c>
      <c r="AL12" s="7">
        <v>5</v>
      </c>
      <c r="AM12" s="13">
        <f t="shared" si="4"/>
        <v>8.27</v>
      </c>
      <c r="AN12" s="13">
        <f t="shared" si="5"/>
        <v>20</v>
      </c>
      <c r="AO12" s="7">
        <v>10</v>
      </c>
      <c r="AP12" s="7">
        <v>71.400000000000006</v>
      </c>
      <c r="AQ12" s="7">
        <v>10</v>
      </c>
      <c r="AR12" s="11">
        <v>399.9</v>
      </c>
      <c r="AS12" s="7">
        <v>6</v>
      </c>
      <c r="AT12" s="12">
        <f t="shared" si="0"/>
        <v>471.29999999999995</v>
      </c>
      <c r="AU12" s="13">
        <f t="shared" si="6"/>
        <v>26</v>
      </c>
      <c r="AV12" s="7">
        <v>0</v>
      </c>
      <c r="AW12" s="7">
        <v>1</v>
      </c>
      <c r="AX12" s="7">
        <v>5</v>
      </c>
      <c r="AY12" s="7">
        <v>0</v>
      </c>
      <c r="AZ12" s="7">
        <v>5</v>
      </c>
      <c r="BA12" s="13">
        <f t="shared" si="7"/>
        <v>1</v>
      </c>
      <c r="BB12" s="13">
        <f t="shared" si="8"/>
        <v>10</v>
      </c>
      <c r="BC12" s="7">
        <v>0</v>
      </c>
      <c r="BD12" s="7">
        <v>5</v>
      </c>
      <c r="BE12" s="13">
        <f t="shared" si="9"/>
        <v>0</v>
      </c>
      <c r="BF12" s="13">
        <f t="shared" si="10"/>
        <v>5</v>
      </c>
      <c r="BG12" s="7">
        <v>99.6</v>
      </c>
      <c r="BH12" s="7">
        <v>8</v>
      </c>
      <c r="BI12" s="11">
        <v>29.3</v>
      </c>
      <c r="BJ12" s="7">
        <v>10</v>
      </c>
      <c r="BK12" s="11">
        <v>99.1</v>
      </c>
      <c r="BL12" s="7">
        <v>10</v>
      </c>
      <c r="BM12" s="11">
        <v>99.7</v>
      </c>
      <c r="BN12" s="7">
        <v>7</v>
      </c>
      <c r="BO12" s="7">
        <v>8.6999999999999993</v>
      </c>
      <c r="BP12" s="12">
        <f t="shared" si="11"/>
        <v>327.7</v>
      </c>
      <c r="BQ12" s="13">
        <f t="shared" si="12"/>
        <v>43.7</v>
      </c>
      <c r="BR12" s="12">
        <f t="shared" si="13"/>
        <v>203.39999999999998</v>
      </c>
      <c r="BS12" s="13">
        <v>235</v>
      </c>
      <c r="BT12" s="14">
        <f>SUM(BR12/BS12)*100</f>
        <v>86.553191489361694</v>
      </c>
    </row>
    <row r="13" spans="1:72" s="29" customFormat="1" x14ac:dyDescent="0.25">
      <c r="A13" s="27"/>
      <c r="B13" s="24" t="s">
        <v>1</v>
      </c>
      <c r="C13" s="28"/>
      <c r="D13" s="13"/>
      <c r="E13" s="7"/>
      <c r="F13" s="7"/>
      <c r="G13" s="7"/>
      <c r="H13" s="7"/>
      <c r="I13" s="7"/>
      <c r="J13" s="13"/>
      <c r="K13" s="13"/>
      <c r="L13" s="13"/>
      <c r="M13" s="13"/>
      <c r="N13" s="12"/>
      <c r="O13" s="13"/>
      <c r="P13" s="12"/>
      <c r="Q13" s="13"/>
      <c r="R13" s="12"/>
      <c r="S13" s="12"/>
      <c r="T13" s="13"/>
      <c r="U13" s="13"/>
      <c r="V13" s="13"/>
      <c r="W13" s="13"/>
      <c r="X13" s="12"/>
      <c r="Y13" s="13"/>
      <c r="Z13" s="12"/>
      <c r="AA13" s="13"/>
      <c r="AB13" s="13"/>
      <c r="AC13" s="13"/>
      <c r="AD13" s="13"/>
      <c r="AE13" s="12"/>
      <c r="AF13" s="12"/>
      <c r="AG13" s="13"/>
      <c r="AH13" s="13"/>
      <c r="AI13" s="13"/>
      <c r="AJ13" s="13"/>
      <c r="AK13" s="13"/>
      <c r="AL13" s="13"/>
      <c r="AM13" s="13"/>
      <c r="AN13" s="13"/>
      <c r="AO13" s="7"/>
      <c r="AP13" s="13"/>
      <c r="AQ13" s="13"/>
      <c r="AR13" s="12"/>
      <c r="AS13" s="13"/>
      <c r="AT13" s="12"/>
      <c r="AU13" s="13"/>
      <c r="AV13" s="13"/>
      <c r="AW13" s="13"/>
      <c r="AX13" s="7"/>
      <c r="AY13" s="13"/>
      <c r="AZ13" s="13"/>
      <c r="BA13" s="13"/>
      <c r="BB13" s="13"/>
      <c r="BC13" s="13"/>
      <c r="BD13" s="7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2"/>
      <c r="BQ13" s="13"/>
      <c r="BR13" s="12">
        <f t="shared" si="13"/>
        <v>0</v>
      </c>
      <c r="BS13" s="13"/>
      <c r="BT13" s="14"/>
    </row>
    <row r="14" spans="1:72" s="29" customFormat="1" ht="24.75" customHeight="1" x14ac:dyDescent="0.25">
      <c r="A14" s="8">
        <v>1</v>
      </c>
      <c r="B14" s="19" t="s">
        <v>2</v>
      </c>
      <c r="C14" s="21" t="s">
        <v>33</v>
      </c>
      <c r="D14" s="7">
        <v>0</v>
      </c>
      <c r="E14" s="7">
        <v>5</v>
      </c>
      <c r="F14" s="7">
        <v>0</v>
      </c>
      <c r="G14" s="7">
        <v>5</v>
      </c>
      <c r="H14" s="7">
        <v>0</v>
      </c>
      <c r="I14" s="7">
        <v>5</v>
      </c>
      <c r="J14" s="7">
        <v>100</v>
      </c>
      <c r="K14" s="7">
        <v>5</v>
      </c>
      <c r="L14" s="7">
        <v>99.8</v>
      </c>
      <c r="M14" s="7">
        <v>10</v>
      </c>
      <c r="N14" s="11">
        <v>95.1</v>
      </c>
      <c r="O14" s="7">
        <v>10</v>
      </c>
      <c r="P14" s="11">
        <v>90.5</v>
      </c>
      <c r="Q14" s="7">
        <v>8</v>
      </c>
      <c r="R14" s="12">
        <f t="shared" si="1"/>
        <v>385.4</v>
      </c>
      <c r="S14" s="12">
        <f t="shared" si="2"/>
        <v>48</v>
      </c>
      <c r="T14" s="11">
        <v>99.7</v>
      </c>
      <c r="U14" s="7">
        <v>10</v>
      </c>
      <c r="V14" s="11">
        <v>10.4</v>
      </c>
      <c r="W14" s="7">
        <v>10</v>
      </c>
      <c r="X14" s="11">
        <v>88.4</v>
      </c>
      <c r="Y14" s="7">
        <v>10</v>
      </c>
      <c r="Z14" s="11">
        <v>99.9</v>
      </c>
      <c r="AA14" s="7">
        <v>10</v>
      </c>
      <c r="AB14" s="11">
        <v>99.7</v>
      </c>
      <c r="AC14" s="7">
        <v>7</v>
      </c>
      <c r="AD14" s="7">
        <v>10</v>
      </c>
      <c r="AE14" s="12">
        <f t="shared" si="14"/>
        <v>398.09999999999997</v>
      </c>
      <c r="AF14" s="12">
        <f>U14+W14+Y14+AA14+AC14+AD14</f>
        <v>57</v>
      </c>
      <c r="AG14" s="7">
        <v>0</v>
      </c>
      <c r="AH14" s="7">
        <v>5</v>
      </c>
      <c r="AI14" s="11">
        <v>9.6</v>
      </c>
      <c r="AJ14" s="7">
        <v>10</v>
      </c>
      <c r="AK14" s="17">
        <v>6.01</v>
      </c>
      <c r="AL14" s="7">
        <v>5</v>
      </c>
      <c r="AM14" s="13">
        <f t="shared" si="4"/>
        <v>15.61</v>
      </c>
      <c r="AN14" s="13">
        <f t="shared" si="5"/>
        <v>20</v>
      </c>
      <c r="AO14" s="7">
        <v>10</v>
      </c>
      <c r="AP14" s="7">
        <v>99.5</v>
      </c>
      <c r="AQ14" s="7">
        <v>10</v>
      </c>
      <c r="AR14" s="11">
        <v>9.1999999999999993</v>
      </c>
      <c r="AS14" s="7">
        <v>6</v>
      </c>
      <c r="AT14" s="12">
        <f t="shared" si="0"/>
        <v>108.7</v>
      </c>
      <c r="AU14" s="13">
        <f t="shared" si="6"/>
        <v>26</v>
      </c>
      <c r="AV14" s="7">
        <v>0</v>
      </c>
      <c r="AW14" s="7">
        <v>1</v>
      </c>
      <c r="AX14" s="7">
        <v>5</v>
      </c>
      <c r="AY14" s="7">
        <v>0</v>
      </c>
      <c r="AZ14" s="7">
        <v>5</v>
      </c>
      <c r="BA14" s="13">
        <f t="shared" si="7"/>
        <v>1</v>
      </c>
      <c r="BB14" s="13">
        <f t="shared" si="8"/>
        <v>10</v>
      </c>
      <c r="BC14" s="7">
        <v>0</v>
      </c>
      <c r="BD14" s="7">
        <v>5</v>
      </c>
      <c r="BE14" s="13">
        <f t="shared" si="9"/>
        <v>0</v>
      </c>
      <c r="BF14" s="13">
        <f t="shared" si="10"/>
        <v>5</v>
      </c>
      <c r="BG14" s="22"/>
      <c r="BH14" s="7"/>
      <c r="BI14" s="7"/>
      <c r="BJ14" s="7"/>
      <c r="BK14" s="7"/>
      <c r="BL14" s="7"/>
      <c r="BM14" s="7"/>
      <c r="BN14" s="7"/>
      <c r="BO14" s="7"/>
      <c r="BP14" s="12"/>
      <c r="BQ14" s="13"/>
      <c r="BR14" s="12">
        <f t="shared" si="13"/>
        <v>166</v>
      </c>
      <c r="BS14" s="13">
        <v>185</v>
      </c>
      <c r="BT14" s="14">
        <f t="shared" ref="BT14" si="15">SUM(BR14/BS14)*100</f>
        <v>89.72972972972974</v>
      </c>
    </row>
    <row r="15" spans="1:72" s="29" customFormat="1" ht="21" customHeight="1" x14ac:dyDescent="0.25">
      <c r="A15" s="8">
        <v>2</v>
      </c>
      <c r="B15" s="19" t="s">
        <v>3</v>
      </c>
      <c r="C15" s="21" t="s">
        <v>34</v>
      </c>
      <c r="D15" s="7">
        <v>0</v>
      </c>
      <c r="E15" s="7">
        <v>5</v>
      </c>
      <c r="F15" s="7">
        <v>0</v>
      </c>
      <c r="G15" s="7">
        <v>5</v>
      </c>
      <c r="H15" s="7">
        <v>0</v>
      </c>
      <c r="I15" s="7">
        <v>5</v>
      </c>
      <c r="J15" s="7">
        <v>100</v>
      </c>
      <c r="K15" s="7">
        <v>5</v>
      </c>
      <c r="L15" s="7">
        <v>99.9</v>
      </c>
      <c r="M15" s="7">
        <v>10</v>
      </c>
      <c r="N15" s="11">
        <v>98.5</v>
      </c>
      <c r="O15" s="7">
        <v>10</v>
      </c>
      <c r="P15" s="11">
        <v>93.5</v>
      </c>
      <c r="Q15" s="7">
        <v>8</v>
      </c>
      <c r="R15" s="12">
        <f t="shared" si="1"/>
        <v>391.9</v>
      </c>
      <c r="S15" s="12">
        <f t="shared" si="2"/>
        <v>48</v>
      </c>
      <c r="T15" s="11">
        <v>100</v>
      </c>
      <c r="U15" s="7">
        <v>10</v>
      </c>
      <c r="V15" s="7">
        <v>-75.3</v>
      </c>
      <c r="W15" s="7">
        <v>10</v>
      </c>
      <c r="X15" s="11">
        <v>98</v>
      </c>
      <c r="Y15" s="7">
        <v>10</v>
      </c>
      <c r="Z15" s="11">
        <v>100</v>
      </c>
      <c r="AA15" s="7">
        <v>10</v>
      </c>
      <c r="AB15" s="11">
        <v>100</v>
      </c>
      <c r="AC15" s="7">
        <v>10</v>
      </c>
      <c r="AD15" s="7">
        <v>10</v>
      </c>
      <c r="AE15" s="12">
        <f t="shared" si="14"/>
        <v>322.7</v>
      </c>
      <c r="AF15" s="12">
        <f>U15+W15+Y15+AA15+AC15+AD15</f>
        <v>60</v>
      </c>
      <c r="AG15" s="7">
        <v>0</v>
      </c>
      <c r="AH15" s="7">
        <v>5</v>
      </c>
      <c r="AI15" s="18">
        <v>0</v>
      </c>
      <c r="AJ15" s="7">
        <v>10</v>
      </c>
      <c r="AK15" s="7">
        <v>208.5</v>
      </c>
      <c r="AL15" s="7">
        <v>0</v>
      </c>
      <c r="AM15" s="13">
        <f t="shared" si="4"/>
        <v>208.5</v>
      </c>
      <c r="AN15" s="13">
        <f t="shared" si="5"/>
        <v>15</v>
      </c>
      <c r="AO15" s="7">
        <v>10</v>
      </c>
      <c r="AP15" s="7">
        <v>114.9</v>
      </c>
      <c r="AQ15" s="7">
        <v>5</v>
      </c>
      <c r="AR15" s="11">
        <v>91.7</v>
      </c>
      <c r="AS15" s="7">
        <v>10</v>
      </c>
      <c r="AT15" s="12">
        <f t="shared" si="0"/>
        <v>206.60000000000002</v>
      </c>
      <c r="AU15" s="13">
        <f t="shared" si="6"/>
        <v>25</v>
      </c>
      <c r="AV15" s="7">
        <v>0</v>
      </c>
      <c r="AW15" s="7">
        <v>4</v>
      </c>
      <c r="AX15" s="7">
        <v>5</v>
      </c>
      <c r="AY15" s="7">
        <v>0</v>
      </c>
      <c r="AZ15" s="7">
        <v>5</v>
      </c>
      <c r="BA15" s="13">
        <f t="shared" si="7"/>
        <v>4</v>
      </c>
      <c r="BB15" s="13">
        <f t="shared" si="8"/>
        <v>10</v>
      </c>
      <c r="BC15" s="7">
        <v>0</v>
      </c>
      <c r="BD15" s="7">
        <v>5</v>
      </c>
      <c r="BE15" s="13">
        <f t="shared" si="9"/>
        <v>0</v>
      </c>
      <c r="BF15" s="13">
        <f t="shared" si="10"/>
        <v>5</v>
      </c>
      <c r="BG15" s="22"/>
      <c r="BH15" s="7"/>
      <c r="BI15" s="7"/>
      <c r="BJ15" s="7"/>
      <c r="BK15" s="7"/>
      <c r="BL15" s="7"/>
      <c r="BM15" s="7"/>
      <c r="BN15" s="7"/>
      <c r="BO15" s="7"/>
      <c r="BP15" s="12"/>
      <c r="BQ15" s="13"/>
      <c r="BR15" s="12">
        <f t="shared" si="13"/>
        <v>163</v>
      </c>
      <c r="BS15" s="13">
        <v>185</v>
      </c>
      <c r="BT15" s="14">
        <f>SUM(BR15/BS15)*100</f>
        <v>88.108108108108112</v>
      </c>
    </row>
    <row r="16" spans="1:72" s="29" customFormat="1" ht="34.5" customHeight="1" x14ac:dyDescent="0.25">
      <c r="A16" s="8">
        <v>3</v>
      </c>
      <c r="B16" s="9" t="s">
        <v>47</v>
      </c>
      <c r="C16" s="23">
        <v>366</v>
      </c>
      <c r="D16" s="19">
        <v>0</v>
      </c>
      <c r="E16" s="19">
        <v>5</v>
      </c>
      <c r="F16" s="19">
        <v>0</v>
      </c>
      <c r="G16" s="19">
        <v>5</v>
      </c>
      <c r="H16" s="19">
        <v>0</v>
      </c>
      <c r="I16" s="19">
        <v>5</v>
      </c>
      <c r="J16" s="19">
        <v>100</v>
      </c>
      <c r="K16" s="19">
        <v>5</v>
      </c>
      <c r="L16" s="19">
        <v>97.6</v>
      </c>
      <c r="M16" s="19">
        <v>10</v>
      </c>
      <c r="N16" s="19">
        <v>99.1</v>
      </c>
      <c r="O16" s="19">
        <v>10</v>
      </c>
      <c r="P16" s="19">
        <v>97.9</v>
      </c>
      <c r="Q16" s="19">
        <v>10</v>
      </c>
      <c r="R16" s="12">
        <f t="shared" si="1"/>
        <v>394.6</v>
      </c>
      <c r="S16" s="12">
        <f t="shared" si="2"/>
        <v>50</v>
      </c>
      <c r="T16" s="19">
        <v>99.1</v>
      </c>
      <c r="U16" s="19">
        <v>10</v>
      </c>
      <c r="V16" s="19">
        <v>26.6</v>
      </c>
      <c r="W16" s="19">
        <v>10</v>
      </c>
      <c r="X16" s="19">
        <v>97.5</v>
      </c>
      <c r="Y16" s="19">
        <v>10</v>
      </c>
      <c r="Z16" s="19">
        <v>99.1</v>
      </c>
      <c r="AA16" s="19">
        <v>10</v>
      </c>
      <c r="AB16" s="19">
        <v>100</v>
      </c>
      <c r="AC16" s="19">
        <v>10</v>
      </c>
      <c r="AD16" s="19">
        <v>8.6999999999999993</v>
      </c>
      <c r="AE16" s="24">
        <f>T16+V16+X16+Z16+AB16</f>
        <v>422.29999999999995</v>
      </c>
      <c r="AF16" s="25">
        <f>U16+W16+Y16+AA16+AC16+AD16</f>
        <v>58.7</v>
      </c>
      <c r="AG16" s="19">
        <v>0</v>
      </c>
      <c r="AH16" s="19">
        <v>5</v>
      </c>
      <c r="AI16" s="19">
        <v>0.5</v>
      </c>
      <c r="AJ16" s="19">
        <v>10</v>
      </c>
      <c r="AK16" s="19">
        <v>844.17</v>
      </c>
      <c r="AL16" s="19">
        <v>0</v>
      </c>
      <c r="AM16" s="19">
        <f t="shared" si="4"/>
        <v>844.67</v>
      </c>
      <c r="AN16" s="13">
        <f t="shared" si="5"/>
        <v>15</v>
      </c>
      <c r="AO16" s="19">
        <v>10</v>
      </c>
      <c r="AP16" s="19">
        <v>0</v>
      </c>
      <c r="AQ16" s="19">
        <v>10</v>
      </c>
      <c r="AR16" s="19">
        <v>7.3</v>
      </c>
      <c r="AS16" s="19">
        <v>3</v>
      </c>
      <c r="AT16" s="12">
        <f t="shared" si="0"/>
        <v>7.3</v>
      </c>
      <c r="AU16" s="13">
        <f t="shared" si="6"/>
        <v>23</v>
      </c>
      <c r="AV16" s="19">
        <v>0</v>
      </c>
      <c r="AW16" s="19">
        <v>1</v>
      </c>
      <c r="AX16" s="19">
        <v>5</v>
      </c>
      <c r="AY16" s="19">
        <v>0</v>
      </c>
      <c r="AZ16" s="19">
        <v>5</v>
      </c>
      <c r="BA16" s="24">
        <f t="shared" si="7"/>
        <v>1</v>
      </c>
      <c r="BB16" s="24">
        <f t="shared" si="8"/>
        <v>10</v>
      </c>
      <c r="BC16" s="26">
        <v>0</v>
      </c>
      <c r="BD16" s="26">
        <v>5</v>
      </c>
      <c r="BE16" s="24">
        <f t="shared" si="9"/>
        <v>0</v>
      </c>
      <c r="BF16" s="24">
        <f t="shared" si="10"/>
        <v>5</v>
      </c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2">
        <f t="shared" si="13"/>
        <v>161.69999999999999</v>
      </c>
      <c r="BS16" s="13">
        <v>185</v>
      </c>
      <c r="BT16" s="14">
        <f>SUM(BR16/BS16)*100</f>
        <v>87.405405405405403</v>
      </c>
    </row>
  </sheetData>
  <mergeCells count="42">
    <mergeCell ref="BP5:BQ6"/>
    <mergeCell ref="BK5:BL6"/>
    <mergeCell ref="V5:W6"/>
    <mergeCell ref="C5:C7"/>
    <mergeCell ref="A1:K1"/>
    <mergeCell ref="A2:K2"/>
    <mergeCell ref="A3:K3"/>
    <mergeCell ref="R5:S6"/>
    <mergeCell ref="AE5:AF6"/>
    <mergeCell ref="AM5:AN6"/>
    <mergeCell ref="AT5:AU6"/>
    <mergeCell ref="BA5:BB6"/>
    <mergeCell ref="BE5:BF6"/>
    <mergeCell ref="BM5:BN6"/>
    <mergeCell ref="A5:A7"/>
    <mergeCell ref="B5:B7"/>
    <mergeCell ref="Z5:AA6"/>
    <mergeCell ref="D5:E6"/>
    <mergeCell ref="F5:G6"/>
    <mergeCell ref="H5:I6"/>
    <mergeCell ref="J5:K6"/>
    <mergeCell ref="L5:M6"/>
    <mergeCell ref="T5:U6"/>
    <mergeCell ref="P5:Q6"/>
    <mergeCell ref="X5:Y6"/>
    <mergeCell ref="N5:O6"/>
    <mergeCell ref="BI5:BJ6"/>
    <mergeCell ref="AR5:AS6"/>
    <mergeCell ref="BR5:BT6"/>
    <mergeCell ref="BO5:BO6"/>
    <mergeCell ref="AB5:AC6"/>
    <mergeCell ref="AG5:AH6"/>
    <mergeCell ref="AI5:AJ6"/>
    <mergeCell ref="AD5:AD6"/>
    <mergeCell ref="AK5:AL6"/>
    <mergeCell ref="AO5:AO6"/>
    <mergeCell ref="AP5:AQ6"/>
    <mergeCell ref="AV5:AV6"/>
    <mergeCell ref="AW5:AX6"/>
    <mergeCell ref="AY5:AZ6"/>
    <mergeCell ref="BC5:BD6"/>
    <mergeCell ref="BG5:BH6"/>
  </mergeCells>
  <printOptions verticalCentered="1"/>
  <pageMargins left="0.51181102362204722" right="0.51181102362204722" top="0" bottom="0" header="0" footer="0"/>
  <pageSetup paperSize="9" scale="95" fitToWidth="7" orientation="landscape" r:id="rId1"/>
  <colBreaks count="5" manualBreakCount="5">
    <brk id="11" max="15" man="1"/>
    <brk id="19" max="15" man="1"/>
    <brk id="30" max="15" man="1"/>
    <brk id="40" max="15" man="1"/>
    <brk id="52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2026-02-26T07:02:40Z</dcterms:modified>
</cp:coreProperties>
</file>